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620" activeTab="0"/>
  </bookViews>
  <sheets>
    <sheet name="Escola Eudóxio" sheetId="1" r:id="rId1"/>
  </sheets>
  <definedNames>
    <definedName name="_xlnm.Print_Area" localSheetId="0">'Escola Eudóxio'!$A$1:$L$68</definedName>
    <definedName name="_xlnm.Print_Titles" localSheetId="0">'Escola Eudóxio'!$1:$9</definedName>
  </definedNames>
  <calcPr fullCalcOnLoad="1"/>
</workbook>
</file>

<file path=xl/sharedStrings.xml><?xml version="1.0" encoding="utf-8"?>
<sst xmlns="http://schemas.openxmlformats.org/spreadsheetml/2006/main" count="103" uniqueCount="89">
  <si>
    <t>ITEM</t>
  </si>
  <si>
    <t>UN</t>
  </si>
  <si>
    <t>QTD</t>
  </si>
  <si>
    <t>U.MAT.</t>
  </si>
  <si>
    <t>T. MAT.</t>
  </si>
  <si>
    <t xml:space="preserve">T. MO. </t>
  </si>
  <si>
    <t>T. GERAL</t>
  </si>
  <si>
    <t>ESTADO DE GOIÁS</t>
  </si>
  <si>
    <t>2.1</t>
  </si>
  <si>
    <t>TOTAL PARCIAL</t>
  </si>
  <si>
    <t>TOTAL DO ITEM</t>
  </si>
  <si>
    <t>3.1</t>
  </si>
  <si>
    <t>DISCRIMINAÇÃO</t>
  </si>
  <si>
    <t>PLANILHA ORÇAMENTÁRIA</t>
  </si>
  <si>
    <t xml:space="preserve">U. MO. </t>
  </si>
  <si>
    <t>2.2</t>
  </si>
  <si>
    <t>SERVIÇOS PRELIMINARES</t>
  </si>
  <si>
    <t>(MATERIAL/ MÃO DE OBRA)</t>
  </si>
  <si>
    <t>m</t>
  </si>
  <si>
    <t xml:space="preserve"> </t>
  </si>
  <si>
    <t>3.2</t>
  </si>
  <si>
    <t>4.1</t>
  </si>
  <si>
    <t>Governo da Cidade de Morrinhos</t>
  </si>
  <si>
    <t>FUNDAÇÕES</t>
  </si>
  <si>
    <t>DIVERSOS</t>
  </si>
  <si>
    <t>3.3</t>
  </si>
  <si>
    <t>ml</t>
  </si>
  <si>
    <t>m2</t>
  </si>
  <si>
    <t>COBERTURA</t>
  </si>
  <si>
    <t>m3</t>
  </si>
  <si>
    <t>Assessoria de Planejamento</t>
  </si>
  <si>
    <t>V.UNIT. MAT.</t>
  </si>
  <si>
    <t>V.UNIT.MÃO OBRA</t>
  </si>
  <si>
    <t xml:space="preserve">Locação da obra, execução de gabarito sem reaproveita- </t>
  </si>
  <si>
    <t>mento, incluso pintura ( face internna do ripão de 15cm) e</t>
  </si>
  <si>
    <t>piquete com testemunha</t>
  </si>
  <si>
    <t>Placa de obra em chapa metálica 26 com pintura, afixada</t>
  </si>
  <si>
    <t>em cavaletes de madeira de lei ( vigotas 6x12cm) - padrão</t>
  </si>
  <si>
    <t>Agetop</t>
  </si>
  <si>
    <t>SERVIÇOS EM TERRA</t>
  </si>
  <si>
    <t>estacas a trado , diâmetro de 30cm fck 25mpa</t>
  </si>
  <si>
    <t>aço CA-50A 8,0mm (5/16")</t>
  </si>
  <si>
    <t>kg</t>
  </si>
  <si>
    <t>ESTRUTURA METALICA</t>
  </si>
  <si>
    <t xml:space="preserve">Estrutura metálica convencional em aço do tipo USI </t>
  </si>
  <si>
    <t>revestida em telha trapezoidal de aço zincado *0,5*mm com</t>
  </si>
  <si>
    <t>5.1</t>
  </si>
  <si>
    <t>7.1</t>
  </si>
  <si>
    <t>4.2</t>
  </si>
  <si>
    <t>4.3</t>
  </si>
  <si>
    <t>4.4</t>
  </si>
  <si>
    <t>6.1</t>
  </si>
  <si>
    <t xml:space="preserve">rufo em chapa galvanizada </t>
  </si>
  <si>
    <t>limpreza final da obra</t>
  </si>
  <si>
    <t>ADMINISTRAÇÃO</t>
  </si>
  <si>
    <t>Engenheiro</t>
  </si>
  <si>
    <t>hs</t>
  </si>
  <si>
    <t>cumeeira de telha isolante com nucleo em poliestileno (eps)</t>
  </si>
  <si>
    <t>BDI</t>
  </si>
  <si>
    <t>TOTAL GERAL</t>
  </si>
  <si>
    <t xml:space="preserve">      Assessor de Planejamernto e Coordenação</t>
  </si>
  <si>
    <t xml:space="preserve">         FRANCISCO ROCHA SOARES FILHO</t>
  </si>
  <si>
    <t xml:space="preserve">WENDELL ROSA MACHADO            </t>
  </si>
  <si>
    <t xml:space="preserve">Engº Civil - CREA 7670/D GO            </t>
  </si>
  <si>
    <t>1.1</t>
  </si>
  <si>
    <t>1.2</t>
  </si>
  <si>
    <t>CODIGO</t>
  </si>
  <si>
    <t>021301</t>
  </si>
  <si>
    <t>020701</t>
  </si>
  <si>
    <t>050302</t>
  </si>
  <si>
    <t>052004</t>
  </si>
  <si>
    <t>SAC-300 com fundo anticorrosivo  conforme projeto anexo</t>
  </si>
  <si>
    <t>inferior c/ acessórios de instalãção</t>
  </si>
  <si>
    <t xml:space="preserve">pre-pintura na face superior e c/ pvc madeirado na face </t>
  </si>
  <si>
    <t>E=50mm, com pre-pintura nas duas faces c/ acessorios p/</t>
  </si>
  <si>
    <t>telha trapezoidalk de aço zincado *0,5*mm</t>
  </si>
  <si>
    <t>040904</t>
  </si>
  <si>
    <t>escavação mecanica</t>
  </si>
  <si>
    <t>041004</t>
  </si>
  <si>
    <t>reaterro com apiloamento mecânico</t>
  </si>
  <si>
    <t>051036</t>
  </si>
  <si>
    <t>calha de chapa galvanizada</t>
  </si>
  <si>
    <t>94216</t>
  </si>
  <si>
    <t>Telha isolante com nucleo em poliestireno (EPS), E=50mm,</t>
  </si>
  <si>
    <t>concreto bloco de concreto e de pilares netálicos com</t>
  </si>
  <si>
    <t xml:space="preserve">concreto usinado bombeável de 0,80x0,80x0,50m de fck </t>
  </si>
  <si>
    <t>25mpa</t>
  </si>
  <si>
    <r>
      <t>OBRA:</t>
    </r>
    <r>
      <rPr>
        <sz val="8"/>
        <rFont val="Arial"/>
        <family val="2"/>
      </rPr>
      <t>CENTRO DIA DO IDOSO</t>
    </r>
  </si>
  <si>
    <r>
      <t>LOCAL:</t>
    </r>
    <r>
      <rPr>
        <sz val="8"/>
        <rFont val="Arial"/>
        <family val="2"/>
      </rPr>
      <t xml:space="preserve"> RUA JG III, ÁREA PÚBLICA INSTITUCIONAL V, JARDIM GOIÁS - MORRINHOS-GO</t>
    </r>
  </si>
</sst>
</file>

<file path=xl/styles.xml><?xml version="1.0" encoding="utf-8"?>
<styleSheet xmlns="http://schemas.openxmlformats.org/spreadsheetml/2006/main">
  <numFmts count="43">
    <numFmt numFmtId="5" formatCode="&quot;R$&quot;#,##0;\-&quot;R$&quot;#,##0"/>
    <numFmt numFmtId="6" formatCode="&quot;R$&quot;#,##0;[Red]\-&quot;R$&quot;#,##0"/>
    <numFmt numFmtId="7" formatCode="&quot;R$&quot;#,##0.00;\-&quot;R$&quot;#,##0.00"/>
    <numFmt numFmtId="8" formatCode="&quot;R$&quot;#,##0.00;[Red]\-&quot;R$&quot;#,##0.00"/>
    <numFmt numFmtId="42" formatCode="_-&quot;R$&quot;* #,##0_-;\-&quot;R$&quot;* #,##0_-;_-&quot;R$&quot;* &quot;-&quot;_-;_-@_-"/>
    <numFmt numFmtId="41" formatCode="_-* #,##0_-;\-* #,##0_-;_-* &quot;-&quot;_-;_-@_-"/>
    <numFmt numFmtId="44" formatCode="_-&quot;R$&quot;* #,##0.00_-;\-&quot;R$&quot;* #,##0.00_-;_-&quot;R$&quot;* &quot;-&quot;??_-;_-@_-"/>
    <numFmt numFmtId="43" formatCode="_-* #,##0.00_-;\-* #,##0.00_-;_-* &quot;-&quot;??_-;_-@_-"/>
    <numFmt numFmtId="164" formatCode="&quot;R$&quot;\ #,##0;\-&quot;R$&quot;\ #,##0"/>
    <numFmt numFmtId="165" formatCode="&quot;R$&quot;\ #,##0;[Red]\-&quot;R$&quot;\ #,##0"/>
    <numFmt numFmtId="166" formatCode="&quot;R$&quot;\ #,##0.00;\-&quot;R$&quot;\ #,##0.00"/>
    <numFmt numFmtId="167" formatCode="&quot;R$&quot;\ #,##0.00;[Red]\-&quot;R$&quot;\ #,##0.00"/>
    <numFmt numFmtId="168" formatCode="_-&quot;R$&quot;\ * #,##0_-;\-&quot;R$&quot;\ * #,##0_-;_-&quot;R$&quot;\ * &quot;-&quot;_-;_-@_-"/>
    <numFmt numFmtId="169" formatCode="_-&quot;R$&quot;\ * #,##0.00_-;\-&quot;R$&quot;\ * #,##0.00_-;_-&quot;R$&quot;\ * &quot;-&quot;??_-;_-@_-"/>
    <numFmt numFmtId="170" formatCode="&quot;R$ &quot;#,##0_);\(&quot;R$ &quot;#,##0\)"/>
    <numFmt numFmtId="171" formatCode="&quot;R$ &quot;#,##0_);[Red]\(&quot;R$ &quot;#,##0\)"/>
    <numFmt numFmtId="172" formatCode="&quot;R$ &quot;#,##0.00_);\(&quot;R$ &quot;#,##0.00\)"/>
    <numFmt numFmtId="173" formatCode="&quot;R$ &quot;#,##0.00_);[Red]\(&quot;R$ &quot;#,##0.00\)"/>
    <numFmt numFmtId="174" formatCode="_(&quot;R$ &quot;* #,##0_);_(&quot;R$ &quot;* \(#,##0\);_(&quot;R$ &quot;* &quot;-&quot;_);_(@_)"/>
    <numFmt numFmtId="175" formatCode="_(* #,##0_);_(* \(#,##0\);_(* &quot;-&quot;_);_(@_)"/>
    <numFmt numFmtId="176" formatCode="_(&quot;R$ &quot;* #,##0.00_);_(&quot;R$ &quot;* \(#,##0.00\);_(&quot;R$ &quot;* &quot;-&quot;??_);_(@_)"/>
    <numFmt numFmtId="177" formatCode="_(* #,##0.00_);_(* \(#,##0.00\);_(* &quot;-&quot;??_);_(@_)"/>
    <numFmt numFmtId="178" formatCode="&quot;R$&quot;#,##0_);\(&quot;R$&quot;#,##0\)"/>
    <numFmt numFmtId="179" formatCode="&quot;R$&quot;#,##0_);[Red]\(&quot;R$&quot;#,##0\)"/>
    <numFmt numFmtId="180" formatCode="&quot;R$&quot;#,##0.00_);\(&quot;R$&quot;#,##0.00\)"/>
    <numFmt numFmtId="181" formatCode="&quot;R$&quot;#,##0.00_);[Red]\(&quot;R$&quot;#,##0.00\)"/>
    <numFmt numFmtId="182" formatCode="_(&quot;R$&quot;* #,##0_);_(&quot;R$&quot;* \(#,##0\);_(&quot;R$&quot;* &quot;-&quot;_);_(@_)"/>
    <numFmt numFmtId="183" formatCode="_(&quot;R$&quot;* #,##0.00_);_(&quot;R$&quot;* \(#,##0.00\);_(&quot;R$&quot;* &quot;-&quot;??_);_(@_)"/>
    <numFmt numFmtId="184" formatCode="#,##0\ &quot;LEI&quot;;\-#,##0\ &quot;LEI&quot;"/>
    <numFmt numFmtId="185" formatCode="#,##0\ &quot;LEI&quot;;[Red]\-#,##0\ &quot;LEI&quot;"/>
    <numFmt numFmtId="186" formatCode="#,##0.00\ &quot;LEI&quot;;\-#,##0.00\ &quot;LEI&quot;"/>
    <numFmt numFmtId="187" formatCode="#,##0.00\ &quot;LEI&quot;;[Red]\-#,##0.00\ &quot;LEI&quot;"/>
    <numFmt numFmtId="188" formatCode="_-* #,##0\ &quot;LEI&quot;_-;\-* #,##0\ &quot;LEI&quot;_-;_-* &quot;-&quot;\ &quot;LEI&quot;_-;_-@_-"/>
    <numFmt numFmtId="189" formatCode="_-* #,##0\ _L_E_I_-;\-* #,##0\ _L_E_I_-;_-* &quot;-&quot;\ _L_E_I_-;_-@_-"/>
    <numFmt numFmtId="190" formatCode="_-* #,##0.00\ &quot;LEI&quot;_-;\-* #,##0.00\ &quot;LEI&quot;_-;_-* &quot;-&quot;??\ &quot;LEI&quot;_-;_-@_-"/>
    <numFmt numFmtId="191" formatCode="_-* #,##0.00\ _L_E_I_-;\-* #,##0.00\ _L_E_I_-;_-* &quot;-&quot;??\ _L_E_I_-;_-@_-"/>
    <numFmt numFmtId="192" formatCode="_(* #,##0.000_);_(* \(#,##0.000\);_(* &quot;-&quot;??_);_(@_)"/>
    <numFmt numFmtId="193" formatCode="0.0"/>
    <numFmt numFmtId="194" formatCode="00000"/>
    <numFmt numFmtId="195" formatCode="0.00;[Red]0.00"/>
    <numFmt numFmtId="196" formatCode="0.0;[Red]0.0"/>
    <numFmt numFmtId="197" formatCode="#,##0.00;[Red]#,##0.00"/>
    <numFmt numFmtId="198" formatCode="[$-416]dddd\,\ d&quot; de &quot;mmmm&quot; de &quot;yyyy"/>
  </numFmts>
  <fonts count="43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i/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2" fillId="29" borderId="1" applyNumberFormat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3" fillId="30" borderId="0" applyNumberFormat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5" fillId="21" borderId="5" applyNumberFormat="0" applyAlignment="0" applyProtection="0"/>
    <xf numFmtId="175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177" fontId="0" fillId="0" borderId="0" applyFont="0" applyFill="0" applyBorder="0" applyAlignment="0" applyProtection="0"/>
  </cellStyleXfs>
  <cellXfs count="72">
    <xf numFmtId="0" fontId="0" fillId="0" borderId="0" xfId="0" applyAlignment="1">
      <alignment/>
    </xf>
    <xf numFmtId="177" fontId="1" fillId="0" borderId="10" xfId="62" applyFont="1" applyBorder="1" applyAlignment="1">
      <alignment/>
    </xf>
    <xf numFmtId="0" fontId="1" fillId="0" borderId="0" xfId="0" applyFont="1" applyAlignment="1">
      <alignment horizontal="right"/>
    </xf>
    <xf numFmtId="0" fontId="1" fillId="0" borderId="10" xfId="0" applyFont="1" applyBorder="1" applyAlignment="1">
      <alignment horizontal="right"/>
    </xf>
    <xf numFmtId="0" fontId="2" fillId="0" borderId="10" xfId="0" applyFont="1" applyBorder="1" applyAlignment="1">
      <alignment horizontal="right"/>
    </xf>
    <xf numFmtId="177" fontId="2" fillId="0" borderId="10" xfId="62" applyFont="1" applyBorder="1" applyAlignment="1">
      <alignment/>
    </xf>
    <xf numFmtId="0" fontId="1" fillId="0" borderId="11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2" fillId="0" borderId="0" xfId="0" applyFont="1" applyBorder="1" applyAlignment="1">
      <alignment horizontal="left"/>
    </xf>
    <xf numFmtId="0" fontId="3" fillId="0" borderId="0" xfId="0" applyFont="1" applyBorder="1" applyAlignment="1">
      <alignment horizontal="center"/>
    </xf>
    <xf numFmtId="0" fontId="2" fillId="0" borderId="0" xfId="0" applyFont="1" applyBorder="1" applyAlignment="1">
      <alignment horizontal="right"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>
      <alignment horizontal="left"/>
    </xf>
    <xf numFmtId="0" fontId="0" fillId="0" borderId="0" xfId="0" applyFont="1" applyAlignment="1">
      <alignment/>
    </xf>
    <xf numFmtId="0" fontId="0" fillId="0" borderId="0" xfId="0" applyFont="1" applyAlignment="1">
      <alignment horizontal="left"/>
    </xf>
    <xf numFmtId="0" fontId="3" fillId="0" borderId="0" xfId="0" applyFont="1" applyAlignment="1">
      <alignment/>
    </xf>
    <xf numFmtId="177" fontId="1" fillId="0" borderId="10" xfId="62" applyFont="1" applyBorder="1" applyAlignment="1">
      <alignment horizontal="left"/>
    </xf>
    <xf numFmtId="0" fontId="4" fillId="0" borderId="10" xfId="0" applyFont="1" applyBorder="1" applyAlignment="1">
      <alignment horizontal="right"/>
    </xf>
    <xf numFmtId="177" fontId="2" fillId="0" borderId="12" xfId="62" applyFont="1" applyBorder="1" applyAlignment="1">
      <alignment horizontal="left"/>
    </xf>
    <xf numFmtId="177" fontId="2" fillId="0" borderId="13" xfId="62" applyFont="1" applyBorder="1" applyAlignment="1">
      <alignment horizontal="left"/>
    </xf>
    <xf numFmtId="177" fontId="1" fillId="0" borderId="10" xfId="62" applyFont="1" applyBorder="1" applyAlignment="1">
      <alignment horizontal="right"/>
    </xf>
    <xf numFmtId="0" fontId="1" fillId="0" borderId="0" xfId="0" applyFont="1" applyBorder="1" applyAlignment="1">
      <alignment horizontal="left"/>
    </xf>
    <xf numFmtId="0" fontId="2" fillId="33" borderId="10" xfId="0" applyFont="1" applyFill="1" applyBorder="1" applyAlignment="1">
      <alignment horizontal="right"/>
    </xf>
    <xf numFmtId="0" fontId="2" fillId="33" borderId="10" xfId="0" applyFont="1" applyFill="1" applyBorder="1" applyAlignment="1">
      <alignment/>
    </xf>
    <xf numFmtId="0" fontId="2" fillId="33" borderId="10" xfId="0" applyFont="1" applyFill="1" applyBorder="1" applyAlignment="1">
      <alignment horizontal="center"/>
    </xf>
    <xf numFmtId="177" fontId="2" fillId="33" borderId="10" xfId="62" applyFont="1" applyFill="1" applyBorder="1" applyAlignment="1">
      <alignment horizontal="center"/>
    </xf>
    <xf numFmtId="0" fontId="1" fillId="0" borderId="0" xfId="0" applyFont="1" applyFill="1" applyAlignment="1">
      <alignment/>
    </xf>
    <xf numFmtId="0" fontId="4" fillId="0" borderId="0" xfId="0" applyFont="1" applyFill="1" applyBorder="1" applyAlignment="1">
      <alignment horizontal="right"/>
    </xf>
    <xf numFmtId="0" fontId="1" fillId="0" borderId="12" xfId="0" applyFont="1" applyBorder="1" applyAlignment="1">
      <alignment horizontal="left"/>
    </xf>
    <xf numFmtId="177" fontId="2" fillId="0" borderId="10" xfId="62" applyFont="1" applyFill="1" applyBorder="1" applyAlignment="1">
      <alignment/>
    </xf>
    <xf numFmtId="177" fontId="2" fillId="0" borderId="0" xfId="0" applyNumberFormat="1" applyFont="1" applyBorder="1" applyAlignment="1">
      <alignment/>
    </xf>
    <xf numFmtId="177" fontId="4" fillId="0" borderId="0" xfId="0" applyNumberFormat="1" applyFont="1" applyFill="1" applyBorder="1" applyAlignment="1">
      <alignment/>
    </xf>
    <xf numFmtId="177" fontId="2" fillId="0" borderId="14" xfId="62" applyFont="1" applyFill="1" applyBorder="1" applyAlignment="1">
      <alignment/>
    </xf>
    <xf numFmtId="177" fontId="2" fillId="0" borderId="14" xfId="62" applyFont="1" applyBorder="1" applyAlignment="1">
      <alignment/>
    </xf>
    <xf numFmtId="177" fontId="2" fillId="0" borderId="15" xfId="62" applyFont="1" applyBorder="1" applyAlignment="1">
      <alignment horizontal="left"/>
    </xf>
    <xf numFmtId="0" fontId="1" fillId="0" borderId="10" xfId="0" applyFont="1" applyBorder="1" applyAlignment="1">
      <alignment/>
    </xf>
    <xf numFmtId="49" fontId="1" fillId="0" borderId="10" xfId="0" applyNumberFormat="1" applyFont="1" applyBorder="1" applyAlignment="1">
      <alignment horizontal="right"/>
    </xf>
    <xf numFmtId="10" fontId="2" fillId="0" borderId="14" xfId="62" applyNumberFormat="1" applyFont="1" applyBorder="1" applyAlignment="1">
      <alignment/>
    </xf>
    <xf numFmtId="0" fontId="2" fillId="0" borderId="14" xfId="0" applyFont="1" applyBorder="1" applyAlignment="1">
      <alignment horizontal="right"/>
    </xf>
    <xf numFmtId="0" fontId="4" fillId="0" borderId="14" xfId="0" applyFont="1" applyBorder="1" applyAlignment="1">
      <alignment horizontal="right"/>
    </xf>
    <xf numFmtId="49" fontId="1" fillId="0" borderId="10" xfId="0" applyNumberFormat="1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177" fontId="1" fillId="0" borderId="10" xfId="62" applyFont="1" applyFill="1" applyBorder="1" applyAlignment="1">
      <alignment/>
    </xf>
    <xf numFmtId="0" fontId="2" fillId="0" borderId="14" xfId="0" applyFont="1" applyBorder="1" applyAlignment="1">
      <alignment horizontal="right"/>
    </xf>
    <xf numFmtId="0" fontId="2" fillId="0" borderId="12" xfId="0" applyFont="1" applyBorder="1" applyAlignment="1">
      <alignment horizontal="right"/>
    </xf>
    <xf numFmtId="0" fontId="2" fillId="0" borderId="16" xfId="0" applyFont="1" applyBorder="1" applyAlignment="1">
      <alignment horizontal="right"/>
    </xf>
    <xf numFmtId="177" fontId="2" fillId="0" borderId="14" xfId="62" applyNumberFormat="1" applyFont="1" applyFill="1" applyBorder="1" applyAlignment="1">
      <alignment/>
    </xf>
    <xf numFmtId="0" fontId="0" fillId="0" borderId="16" xfId="0" applyFont="1" applyBorder="1" applyAlignment="1">
      <alignment/>
    </xf>
    <xf numFmtId="0" fontId="2" fillId="0" borderId="0" xfId="0" applyFont="1" applyBorder="1" applyAlignment="1">
      <alignment horizontal="right"/>
    </xf>
    <xf numFmtId="0" fontId="2" fillId="0" borderId="17" xfId="0" applyFont="1" applyBorder="1" applyAlignment="1">
      <alignment horizontal="right"/>
    </xf>
    <xf numFmtId="0" fontId="4" fillId="0" borderId="14" xfId="0" applyFont="1" applyBorder="1" applyAlignment="1">
      <alignment horizontal="left"/>
    </xf>
    <xf numFmtId="0" fontId="4" fillId="0" borderId="12" xfId="0" applyFont="1" applyBorder="1" applyAlignment="1">
      <alignment horizontal="left"/>
    </xf>
    <xf numFmtId="0" fontId="4" fillId="0" borderId="16" xfId="0" applyFont="1" applyBorder="1" applyAlignment="1">
      <alignment horizontal="left"/>
    </xf>
    <xf numFmtId="0" fontId="4" fillId="0" borderId="14" xfId="0" applyFont="1" applyBorder="1" applyAlignment="1">
      <alignment/>
    </xf>
    <xf numFmtId="0" fontId="4" fillId="0" borderId="12" xfId="0" applyFont="1" applyBorder="1" applyAlignment="1">
      <alignment/>
    </xf>
    <xf numFmtId="0" fontId="4" fillId="0" borderId="16" xfId="0" applyFont="1" applyBorder="1" applyAlignment="1">
      <alignment/>
    </xf>
    <xf numFmtId="177" fontId="2" fillId="0" borderId="14" xfId="62" applyFont="1" applyBorder="1" applyAlignment="1">
      <alignment horizontal="left"/>
    </xf>
    <xf numFmtId="0" fontId="0" fillId="0" borderId="16" xfId="0" applyFont="1" applyBorder="1" applyAlignment="1">
      <alignment horizontal="left"/>
    </xf>
    <xf numFmtId="177" fontId="2" fillId="0" borderId="14" xfId="62" applyFont="1" applyFill="1" applyBorder="1" applyAlignment="1">
      <alignment/>
    </xf>
    <xf numFmtId="0" fontId="4" fillId="0" borderId="0" xfId="0" applyFont="1" applyFill="1" applyBorder="1" applyAlignment="1">
      <alignment horizontal="right"/>
    </xf>
    <xf numFmtId="0" fontId="6" fillId="0" borderId="0" xfId="0" applyFont="1" applyBorder="1" applyAlignment="1">
      <alignment horizontal="center"/>
    </xf>
    <xf numFmtId="0" fontId="6" fillId="0" borderId="0" xfId="0" applyFont="1" applyBorder="1" applyAlignment="1">
      <alignment horizontal="right"/>
    </xf>
    <xf numFmtId="0" fontId="5" fillId="0" borderId="0" xfId="0" applyFont="1" applyBorder="1" applyAlignment="1">
      <alignment horizontal="right"/>
    </xf>
    <xf numFmtId="0" fontId="0" fillId="0" borderId="0" xfId="0" applyFont="1" applyBorder="1" applyAlignment="1">
      <alignment horizontal="center"/>
    </xf>
    <xf numFmtId="0" fontId="5" fillId="0" borderId="0" xfId="0" applyFont="1" applyBorder="1" applyAlignment="1">
      <alignment horizontal="left"/>
    </xf>
    <xf numFmtId="0" fontId="6" fillId="0" borderId="0" xfId="0" applyFont="1" applyBorder="1" applyAlignment="1">
      <alignment horizontal="left"/>
    </xf>
    <xf numFmtId="0" fontId="0" fillId="0" borderId="0" xfId="0" applyFont="1" applyAlignment="1">
      <alignment horizontal="center"/>
    </xf>
    <xf numFmtId="0" fontId="3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6" fillId="0" borderId="0" xfId="0" applyFont="1" applyAlignment="1">
      <alignment horizontal="center"/>
    </xf>
    <xf numFmtId="177" fontId="2" fillId="0" borderId="14" xfId="62" applyFont="1" applyBorder="1" applyAlignment="1">
      <alignment/>
    </xf>
    <xf numFmtId="0" fontId="2" fillId="0" borderId="10" xfId="0" applyFont="1" applyBorder="1" applyAlignment="1">
      <alignment horizontal="right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  <cellStyle name="Comma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2362200</xdr:colOff>
      <xdr:row>0</xdr:row>
      <xdr:rowOff>28575</xdr:rowOff>
    </xdr:from>
    <xdr:to>
      <xdr:col>3</xdr:col>
      <xdr:colOff>304800</xdr:colOff>
      <xdr:row>4</xdr:row>
      <xdr:rowOff>114300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76600" y="28575"/>
          <a:ext cx="733425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9525</xdr:colOff>
      <xdr:row>65</xdr:row>
      <xdr:rowOff>9525</xdr:rowOff>
    </xdr:from>
    <xdr:to>
      <xdr:col>12</xdr:col>
      <xdr:colOff>19050</xdr:colOff>
      <xdr:row>65</xdr:row>
      <xdr:rowOff>9525</xdr:rowOff>
    </xdr:to>
    <xdr:sp>
      <xdr:nvSpPr>
        <xdr:cNvPr id="2" name="Line 2"/>
        <xdr:cNvSpPr>
          <a:spLocks/>
        </xdr:cNvSpPr>
      </xdr:nvSpPr>
      <xdr:spPr>
        <a:xfrm>
          <a:off x="4724400" y="10515600"/>
          <a:ext cx="2714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209550</xdr:colOff>
      <xdr:row>62</xdr:row>
      <xdr:rowOff>9525</xdr:rowOff>
    </xdr:from>
    <xdr:to>
      <xdr:col>2</xdr:col>
      <xdr:colOff>2495550</xdr:colOff>
      <xdr:row>62</xdr:row>
      <xdr:rowOff>9525</xdr:rowOff>
    </xdr:to>
    <xdr:sp>
      <xdr:nvSpPr>
        <xdr:cNvPr id="3" name="Line 4"/>
        <xdr:cNvSpPr>
          <a:spLocks/>
        </xdr:cNvSpPr>
      </xdr:nvSpPr>
      <xdr:spPr>
        <a:xfrm>
          <a:off x="1123950" y="10029825"/>
          <a:ext cx="2286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68"/>
  <sheetViews>
    <sheetView tabSelected="1" zoomScale="130" zoomScaleNormal="130" zoomScalePageLayoutView="0" workbookViewId="0" topLeftCell="A1">
      <selection activeCell="E55" sqref="E55"/>
    </sheetView>
  </sheetViews>
  <sheetFormatPr defaultColWidth="9.140625" defaultRowHeight="12.75"/>
  <cols>
    <col min="1" max="1" width="4.8515625" style="0" customWidth="1"/>
    <col min="2" max="2" width="8.8515625" style="0" customWidth="1"/>
    <col min="3" max="3" width="41.8515625" style="0" customWidth="1"/>
    <col min="4" max="4" width="5.7109375" style="0" customWidth="1"/>
    <col min="5" max="5" width="9.57421875" style="0" customWidth="1"/>
    <col min="6" max="6" width="9.00390625" style="0" hidden="1" customWidth="1"/>
    <col min="7" max="7" width="8.28125" style="0" hidden="1" customWidth="1"/>
    <col min="8" max="8" width="10.28125" style="0" hidden="1" customWidth="1"/>
    <col min="9" max="9" width="0.13671875" style="0" hidden="1" customWidth="1"/>
    <col min="10" max="10" width="15.00390625" style="0" customWidth="1"/>
    <col min="11" max="11" width="13.140625" style="0" customWidth="1"/>
    <col min="12" max="12" width="12.28125" style="0" customWidth="1"/>
  </cols>
  <sheetData>
    <row r="1" spans="1:13" ht="12.75">
      <c r="A1" s="13"/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</row>
    <row r="2" spans="1:13" ht="12.75">
      <c r="A2" s="13"/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</row>
    <row r="3" spans="1:13" ht="12.75">
      <c r="A3" s="13"/>
      <c r="B3" s="13"/>
      <c r="C3" s="13"/>
      <c r="D3" s="13"/>
      <c r="E3" s="66"/>
      <c r="F3" s="66"/>
      <c r="G3" s="13"/>
      <c r="H3" s="13"/>
      <c r="I3" s="13"/>
      <c r="J3" s="13"/>
      <c r="K3" s="13"/>
      <c r="L3" s="13"/>
      <c r="M3" s="13"/>
    </row>
    <row r="4" spans="1:13" ht="12.75">
      <c r="A4" s="13"/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</row>
    <row r="5" spans="1:13" ht="12.75">
      <c r="A5" s="13"/>
      <c r="B5" s="13"/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</row>
    <row r="6" spans="1:13" ht="12.75">
      <c r="A6" s="69" t="s">
        <v>7</v>
      </c>
      <c r="B6" s="69"/>
      <c r="C6" s="69"/>
      <c r="D6" s="69"/>
      <c r="E6" s="69"/>
      <c r="F6" s="69"/>
      <c r="G6" s="69"/>
      <c r="H6" s="69"/>
      <c r="I6" s="69"/>
      <c r="J6" s="69"/>
      <c r="K6" s="69"/>
      <c r="L6" s="69"/>
      <c r="M6" s="13"/>
    </row>
    <row r="7" spans="1:13" ht="12.75">
      <c r="A7" s="69" t="s">
        <v>22</v>
      </c>
      <c r="B7" s="69"/>
      <c r="C7" s="69"/>
      <c r="D7" s="69"/>
      <c r="E7" s="69"/>
      <c r="F7" s="69"/>
      <c r="G7" s="69"/>
      <c r="H7" s="69"/>
      <c r="I7" s="69"/>
      <c r="J7" s="69"/>
      <c r="K7" s="69"/>
      <c r="L7" s="69"/>
      <c r="M7" s="13"/>
    </row>
    <row r="8" spans="1:13" ht="12.75">
      <c r="A8" s="60" t="s">
        <v>30</v>
      </c>
      <c r="B8" s="60"/>
      <c r="C8" s="60"/>
      <c r="D8" s="60"/>
      <c r="E8" s="60"/>
      <c r="F8" s="60"/>
      <c r="G8" s="60"/>
      <c r="H8" s="60"/>
      <c r="I8" s="60"/>
      <c r="J8" s="60"/>
      <c r="K8" s="60"/>
      <c r="L8" s="60"/>
      <c r="M8" s="13"/>
    </row>
    <row r="9" spans="1:13" ht="12.75">
      <c r="A9" s="2"/>
      <c r="B9" s="2"/>
      <c r="C9" s="7"/>
      <c r="D9" s="7"/>
      <c r="E9" s="7"/>
      <c r="F9" s="7"/>
      <c r="G9" s="7"/>
      <c r="H9" s="7"/>
      <c r="I9" s="7"/>
      <c r="J9" s="7"/>
      <c r="K9" s="7"/>
      <c r="L9" s="7"/>
      <c r="M9" s="13"/>
    </row>
    <row r="10" spans="1:13" ht="12.75">
      <c r="A10" s="2"/>
      <c r="B10" s="2"/>
      <c r="C10" s="8" t="s">
        <v>87</v>
      </c>
      <c r="D10" s="7"/>
      <c r="E10" s="7"/>
      <c r="F10" s="7"/>
      <c r="G10" s="7"/>
      <c r="H10" s="7"/>
      <c r="I10" s="7"/>
      <c r="J10" s="7"/>
      <c r="K10" s="7"/>
      <c r="L10" s="7"/>
      <c r="M10" s="13"/>
    </row>
    <row r="11" spans="1:13" ht="12.75">
      <c r="A11" s="2"/>
      <c r="B11" s="2"/>
      <c r="C11" s="8" t="s">
        <v>88</v>
      </c>
      <c r="D11" s="7"/>
      <c r="E11" s="7"/>
      <c r="F11" s="7"/>
      <c r="G11" s="7"/>
      <c r="H11" s="7"/>
      <c r="I11" s="7"/>
      <c r="J11" s="7"/>
      <c r="K11" s="7"/>
      <c r="L11" s="7"/>
      <c r="M11" s="13"/>
    </row>
    <row r="12" spans="1:13" ht="12.75">
      <c r="A12" s="2"/>
      <c r="B12" s="2"/>
      <c r="C12" s="21"/>
      <c r="D12" s="7"/>
      <c r="E12" s="7" t="s">
        <v>19</v>
      </c>
      <c r="F12" s="7"/>
      <c r="G12" s="7"/>
      <c r="H12" s="7"/>
      <c r="I12" s="7"/>
      <c r="J12" s="7"/>
      <c r="K12" s="7"/>
      <c r="L12" s="7"/>
      <c r="M12" s="13"/>
    </row>
    <row r="13" spans="1:13" ht="12.75">
      <c r="A13" s="2"/>
      <c r="B13" s="2"/>
      <c r="C13" s="67" t="s">
        <v>13</v>
      </c>
      <c r="D13" s="67"/>
      <c r="E13" s="67"/>
      <c r="F13" s="67"/>
      <c r="G13" s="67"/>
      <c r="H13" s="67"/>
      <c r="I13" s="67"/>
      <c r="J13" s="67"/>
      <c r="K13" s="67"/>
      <c r="L13" s="67"/>
      <c r="M13" s="13"/>
    </row>
    <row r="14" spans="1:13" ht="12.75">
      <c r="A14" s="2"/>
      <c r="B14" s="2"/>
      <c r="C14" s="68" t="s">
        <v>17</v>
      </c>
      <c r="D14" s="68"/>
      <c r="E14" s="68"/>
      <c r="F14" s="68"/>
      <c r="G14" s="68"/>
      <c r="H14" s="68"/>
      <c r="I14" s="68"/>
      <c r="J14" s="68"/>
      <c r="K14" s="68"/>
      <c r="L14" s="68"/>
      <c r="M14" s="13"/>
    </row>
    <row r="15" spans="1:13" ht="12.75">
      <c r="A15" s="2"/>
      <c r="B15" s="2"/>
      <c r="C15" s="6"/>
      <c r="D15" s="6"/>
      <c r="E15" s="6"/>
      <c r="F15" s="6"/>
      <c r="G15" s="6"/>
      <c r="H15" s="6"/>
      <c r="I15" s="6"/>
      <c r="J15" s="6"/>
      <c r="K15" s="6"/>
      <c r="L15" s="6"/>
      <c r="M15" s="13"/>
    </row>
    <row r="16" spans="1:12" s="26" customFormat="1" ht="11.25">
      <c r="A16" s="22" t="s">
        <v>0</v>
      </c>
      <c r="B16" s="24" t="s">
        <v>66</v>
      </c>
      <c r="C16" s="23" t="s">
        <v>12</v>
      </c>
      <c r="D16" s="24" t="s">
        <v>1</v>
      </c>
      <c r="E16" s="25" t="s">
        <v>2</v>
      </c>
      <c r="F16" s="25" t="s">
        <v>3</v>
      </c>
      <c r="G16" s="25" t="s">
        <v>14</v>
      </c>
      <c r="H16" s="25" t="s">
        <v>4</v>
      </c>
      <c r="I16" s="25" t="s">
        <v>5</v>
      </c>
      <c r="J16" s="25" t="s">
        <v>32</v>
      </c>
      <c r="K16" s="25" t="s">
        <v>31</v>
      </c>
      <c r="L16" s="25" t="s">
        <v>6</v>
      </c>
    </row>
    <row r="17" spans="1:12" s="15" customFormat="1" ht="12.75">
      <c r="A17" s="4">
        <v>1</v>
      </c>
      <c r="B17" s="38"/>
      <c r="C17" s="53" t="s">
        <v>16</v>
      </c>
      <c r="D17" s="54"/>
      <c r="E17" s="54"/>
      <c r="F17" s="54"/>
      <c r="G17" s="54"/>
      <c r="H17" s="54"/>
      <c r="I17" s="54"/>
      <c r="J17" s="54"/>
      <c r="K17" s="54"/>
      <c r="L17" s="55"/>
    </row>
    <row r="18" spans="1:13" ht="12.75">
      <c r="A18" s="3" t="s">
        <v>64</v>
      </c>
      <c r="B18" s="40" t="s">
        <v>67</v>
      </c>
      <c r="C18" s="35" t="s">
        <v>36</v>
      </c>
      <c r="D18" s="11"/>
      <c r="E18" s="1"/>
      <c r="F18" s="1"/>
      <c r="G18" s="1"/>
      <c r="H18" s="1"/>
      <c r="I18" s="1"/>
      <c r="J18" s="1"/>
      <c r="K18" s="1"/>
      <c r="L18" s="1"/>
      <c r="M18" s="13"/>
    </row>
    <row r="19" spans="1:13" ht="12.75">
      <c r="A19" s="3"/>
      <c r="B19" s="3"/>
      <c r="C19" s="35" t="s">
        <v>37</v>
      </c>
      <c r="D19" s="11"/>
      <c r="E19" s="1"/>
      <c r="F19" s="1"/>
      <c r="G19" s="1"/>
      <c r="H19" s="1"/>
      <c r="I19" s="1"/>
      <c r="J19" s="1"/>
      <c r="K19" s="1"/>
      <c r="L19" s="1"/>
      <c r="M19" s="13"/>
    </row>
    <row r="20" spans="1:13" ht="12.75">
      <c r="A20" s="3"/>
      <c r="B20" s="3"/>
      <c r="C20" s="35" t="s">
        <v>38</v>
      </c>
      <c r="D20" s="11" t="s">
        <v>27</v>
      </c>
      <c r="E20" s="1">
        <v>3</v>
      </c>
      <c r="F20" s="1"/>
      <c r="G20" s="1"/>
      <c r="H20" s="1"/>
      <c r="I20" s="1"/>
      <c r="J20" s="1">
        <v>1.82</v>
      </c>
      <c r="K20" s="1">
        <v>134.01</v>
      </c>
      <c r="L20" s="1">
        <f>SUM(E20*(J20+K20))</f>
        <v>407.48999999999995</v>
      </c>
      <c r="M20" s="13"/>
    </row>
    <row r="21" spans="1:13" ht="12.75">
      <c r="A21" s="3" t="s">
        <v>65</v>
      </c>
      <c r="B21" s="40" t="s">
        <v>68</v>
      </c>
      <c r="C21" s="35" t="s">
        <v>33</v>
      </c>
      <c r="D21" s="11"/>
      <c r="E21" s="1"/>
      <c r="F21" s="1"/>
      <c r="G21" s="1"/>
      <c r="H21" s="1"/>
      <c r="I21" s="1"/>
      <c r="J21" s="1"/>
      <c r="K21" s="1"/>
      <c r="L21" s="1"/>
      <c r="M21" s="13"/>
    </row>
    <row r="22" spans="1:13" ht="12.75">
      <c r="A22" s="3"/>
      <c r="B22" s="3"/>
      <c r="C22" s="35" t="s">
        <v>34</v>
      </c>
      <c r="D22" s="11"/>
      <c r="E22" s="1"/>
      <c r="F22" s="1"/>
      <c r="G22" s="1"/>
      <c r="H22" s="1"/>
      <c r="I22" s="1"/>
      <c r="J22" s="1"/>
      <c r="K22" s="1"/>
      <c r="L22" s="1"/>
      <c r="M22" s="13"/>
    </row>
    <row r="23" spans="1:13" ht="12.75">
      <c r="A23" s="3"/>
      <c r="B23" s="3"/>
      <c r="C23" s="35" t="s">
        <v>35</v>
      </c>
      <c r="D23" s="11" t="s">
        <v>27</v>
      </c>
      <c r="E23" s="1">
        <v>566.22</v>
      </c>
      <c r="F23" s="1"/>
      <c r="G23" s="1"/>
      <c r="H23" s="1"/>
      <c r="I23" s="1"/>
      <c r="J23" s="1">
        <v>1.03</v>
      </c>
      <c r="K23" s="1">
        <v>1.83</v>
      </c>
      <c r="L23" s="1">
        <f>SUM(E23*(J23+K23))</f>
        <v>1619.3892000000003</v>
      </c>
      <c r="M23" s="13"/>
    </row>
    <row r="24" spans="1:13" ht="12.75">
      <c r="A24" s="71" t="s">
        <v>10</v>
      </c>
      <c r="B24" s="71"/>
      <c r="C24" s="71"/>
      <c r="D24" s="71"/>
      <c r="E24" s="71"/>
      <c r="F24" s="71"/>
      <c r="G24" s="71"/>
      <c r="H24" s="29">
        <f>SUM(H18:H23)</f>
        <v>0</v>
      </c>
      <c r="I24" s="29">
        <f>SUM(I18:I23)</f>
        <v>0</v>
      </c>
      <c r="J24" s="32"/>
      <c r="K24" s="58">
        <f>SUM(L18:L23)</f>
        <v>2026.8792000000003</v>
      </c>
      <c r="L24" s="47"/>
      <c r="M24" s="13"/>
    </row>
    <row r="25" spans="1:13" ht="12.75">
      <c r="A25" s="4">
        <v>2</v>
      </c>
      <c r="B25" s="38"/>
      <c r="C25" s="53" t="s">
        <v>39</v>
      </c>
      <c r="D25" s="54"/>
      <c r="E25" s="54"/>
      <c r="F25" s="54"/>
      <c r="G25" s="54"/>
      <c r="H25" s="54"/>
      <c r="I25" s="54"/>
      <c r="J25" s="54"/>
      <c r="K25" s="54"/>
      <c r="L25" s="55"/>
      <c r="M25" s="13"/>
    </row>
    <row r="26" spans="1:13" ht="12.75">
      <c r="A26" s="36" t="s">
        <v>8</v>
      </c>
      <c r="B26" s="40" t="s">
        <v>78</v>
      </c>
      <c r="C26" s="35" t="s">
        <v>77</v>
      </c>
      <c r="D26" s="11" t="s">
        <v>29</v>
      </c>
      <c r="E26" s="1">
        <v>600</v>
      </c>
      <c r="F26" s="1"/>
      <c r="G26" s="1"/>
      <c r="H26" s="1"/>
      <c r="I26" s="1"/>
      <c r="J26" s="1"/>
      <c r="K26" s="1">
        <v>1.29</v>
      </c>
      <c r="L26" s="1">
        <f>SUM(E26*(J26+K26))</f>
        <v>774</v>
      </c>
      <c r="M26" s="13"/>
    </row>
    <row r="27" spans="1:13" ht="12.75">
      <c r="A27" s="36" t="s">
        <v>15</v>
      </c>
      <c r="B27" s="40" t="s">
        <v>76</v>
      </c>
      <c r="C27" s="35" t="s">
        <v>79</v>
      </c>
      <c r="D27" s="11" t="s">
        <v>29</v>
      </c>
      <c r="E27" s="1">
        <v>600</v>
      </c>
      <c r="F27" s="1"/>
      <c r="G27" s="1"/>
      <c r="H27" s="1"/>
      <c r="I27" s="1"/>
      <c r="J27" s="1">
        <v>2.12</v>
      </c>
      <c r="K27" s="1">
        <v>0.49</v>
      </c>
      <c r="L27" s="1">
        <f>SUM(E27*(J27+K27))</f>
        <v>1566.0000000000002</v>
      </c>
      <c r="M27" s="13"/>
    </row>
    <row r="28" spans="1:13" ht="12.75">
      <c r="A28" s="43" t="s">
        <v>10</v>
      </c>
      <c r="B28" s="44"/>
      <c r="C28" s="44"/>
      <c r="D28" s="44"/>
      <c r="E28" s="44"/>
      <c r="F28" s="44"/>
      <c r="G28" s="45"/>
      <c r="H28" s="29">
        <f>SUM(H26:H27)</f>
        <v>0</v>
      </c>
      <c r="I28" s="29">
        <f>SUM(I26:I27)</f>
        <v>0</v>
      </c>
      <c r="J28" s="32"/>
      <c r="K28" s="46">
        <f>SUM(L26:L27)</f>
        <v>2340</v>
      </c>
      <c r="L28" s="47"/>
      <c r="M28" s="13"/>
    </row>
    <row r="29" spans="1:12" s="15" customFormat="1" ht="12.75">
      <c r="A29" s="4">
        <v>3</v>
      </c>
      <c r="B29" s="38"/>
      <c r="C29" s="53" t="s">
        <v>23</v>
      </c>
      <c r="D29" s="54"/>
      <c r="E29" s="54"/>
      <c r="F29" s="54"/>
      <c r="G29" s="54"/>
      <c r="H29" s="54"/>
      <c r="I29" s="54"/>
      <c r="J29" s="54"/>
      <c r="K29" s="54"/>
      <c r="L29" s="55"/>
    </row>
    <row r="30" spans="1:13" ht="12.75">
      <c r="A30" s="36" t="s">
        <v>11</v>
      </c>
      <c r="B30" s="40" t="s">
        <v>69</v>
      </c>
      <c r="C30" s="35" t="s">
        <v>40</v>
      </c>
      <c r="D30" s="11" t="s">
        <v>26</v>
      </c>
      <c r="E30" s="1">
        <v>52.5</v>
      </c>
      <c r="F30" s="1"/>
      <c r="G30" s="1"/>
      <c r="H30" s="1"/>
      <c r="I30" s="1"/>
      <c r="J30" s="1">
        <v>24.4</v>
      </c>
      <c r="K30" s="1">
        <v>18.24</v>
      </c>
      <c r="L30" s="1">
        <f>SUM(E30*(J30+K30))</f>
        <v>2238.6</v>
      </c>
      <c r="M30" s="13"/>
    </row>
    <row r="31" spans="1:13" ht="12.75">
      <c r="A31" s="36" t="s">
        <v>20</v>
      </c>
      <c r="B31" s="40" t="s">
        <v>80</v>
      </c>
      <c r="C31" s="35" t="s">
        <v>84</v>
      </c>
      <c r="D31" s="11"/>
      <c r="E31" s="1"/>
      <c r="F31" s="1"/>
      <c r="G31" s="1"/>
      <c r="H31" s="1"/>
      <c r="I31" s="1"/>
      <c r="J31" s="1"/>
      <c r="K31" s="1"/>
      <c r="L31" s="1"/>
      <c r="M31" s="13"/>
    </row>
    <row r="32" spans="1:13" ht="12.75">
      <c r="A32" s="36"/>
      <c r="B32" s="40"/>
      <c r="C32" s="35" t="s">
        <v>85</v>
      </c>
      <c r="D32" s="11"/>
      <c r="E32" s="1"/>
      <c r="F32" s="1"/>
      <c r="G32" s="1"/>
      <c r="H32" s="1"/>
      <c r="I32" s="1"/>
      <c r="J32" s="1"/>
      <c r="K32" s="1"/>
      <c r="L32" s="1"/>
      <c r="M32" s="13"/>
    </row>
    <row r="33" spans="1:13" ht="12.75">
      <c r="A33" s="36"/>
      <c r="B33" s="40"/>
      <c r="C33" s="35" t="s">
        <v>86</v>
      </c>
      <c r="D33" s="11" t="s">
        <v>29</v>
      </c>
      <c r="E33" s="1">
        <v>4.34</v>
      </c>
      <c r="F33" s="1"/>
      <c r="G33" s="1"/>
      <c r="H33" s="1"/>
      <c r="I33" s="1"/>
      <c r="J33" s="1"/>
      <c r="K33" s="1">
        <v>298.04</v>
      </c>
      <c r="L33" s="1">
        <f>SUM(E33*(J33+K33))</f>
        <v>1293.4936</v>
      </c>
      <c r="M33" s="13"/>
    </row>
    <row r="34" spans="1:13" ht="12.75">
      <c r="A34" s="36" t="s">
        <v>25</v>
      </c>
      <c r="B34" s="40" t="s">
        <v>70</v>
      </c>
      <c r="C34" s="35" t="s">
        <v>41</v>
      </c>
      <c r="D34" s="11" t="s">
        <v>42</v>
      </c>
      <c r="E34" s="1">
        <v>37.92</v>
      </c>
      <c r="F34" s="1"/>
      <c r="G34" s="1"/>
      <c r="H34" s="1"/>
      <c r="I34" s="1"/>
      <c r="J34" s="1">
        <v>1.82</v>
      </c>
      <c r="K34" s="1">
        <v>4.65</v>
      </c>
      <c r="L34" s="1">
        <f>SUM(E34*(J34+K34))</f>
        <v>245.34240000000003</v>
      </c>
      <c r="M34" s="13"/>
    </row>
    <row r="35" spans="1:13" ht="12.75">
      <c r="A35" s="43" t="s">
        <v>10</v>
      </c>
      <c r="B35" s="44"/>
      <c r="C35" s="44"/>
      <c r="D35" s="44"/>
      <c r="E35" s="44"/>
      <c r="F35" s="44"/>
      <c r="G35" s="45"/>
      <c r="H35" s="29">
        <f>SUM(H30:H34)</f>
        <v>0</v>
      </c>
      <c r="I35" s="29">
        <f>SUM(I30:I34)</f>
        <v>0</v>
      </c>
      <c r="J35" s="32"/>
      <c r="K35" s="58">
        <f>SUM(L30:L34)</f>
        <v>3777.436</v>
      </c>
      <c r="L35" s="47"/>
      <c r="M35" s="13"/>
    </row>
    <row r="36" spans="1:12" s="15" customFormat="1" ht="12.75">
      <c r="A36" s="17">
        <v>4</v>
      </c>
      <c r="B36" s="39"/>
      <c r="C36" s="50" t="s">
        <v>28</v>
      </c>
      <c r="D36" s="51"/>
      <c r="E36" s="51"/>
      <c r="F36" s="51"/>
      <c r="G36" s="51"/>
      <c r="H36" s="51"/>
      <c r="I36" s="51"/>
      <c r="J36" s="51"/>
      <c r="K36" s="51"/>
      <c r="L36" s="52"/>
    </row>
    <row r="37" spans="1:12" s="15" customFormat="1" ht="12.75">
      <c r="A37" s="3" t="s">
        <v>21</v>
      </c>
      <c r="B37" s="11">
        <v>160600</v>
      </c>
      <c r="C37" s="12" t="s">
        <v>81</v>
      </c>
      <c r="D37" s="11" t="s">
        <v>27</v>
      </c>
      <c r="E37" s="1">
        <v>27.9</v>
      </c>
      <c r="F37" s="1"/>
      <c r="G37" s="1"/>
      <c r="H37" s="1"/>
      <c r="I37" s="1"/>
      <c r="J37" s="1">
        <v>39.52</v>
      </c>
      <c r="K37" s="1">
        <v>27.97</v>
      </c>
      <c r="L37" s="1">
        <f>SUM(E37*(J37+K37))</f>
        <v>1882.9710000000002</v>
      </c>
    </row>
    <row r="38" spans="1:12" s="15" customFormat="1" ht="12.75">
      <c r="A38" s="3" t="s">
        <v>48</v>
      </c>
      <c r="B38" s="11">
        <v>160602</v>
      </c>
      <c r="C38" s="12" t="s">
        <v>52</v>
      </c>
      <c r="D38" s="11" t="s">
        <v>18</v>
      </c>
      <c r="E38" s="1">
        <v>64.15</v>
      </c>
      <c r="F38" s="1"/>
      <c r="G38" s="1"/>
      <c r="H38" s="1"/>
      <c r="I38" s="1"/>
      <c r="J38" s="1">
        <v>11.36</v>
      </c>
      <c r="K38" s="1">
        <v>12.4</v>
      </c>
      <c r="L38" s="1">
        <f>SUM(E38*(J38+K38))</f>
        <v>1524.204</v>
      </c>
    </row>
    <row r="39" spans="1:12" s="15" customFormat="1" ht="12.75">
      <c r="A39" s="3" t="s">
        <v>49</v>
      </c>
      <c r="B39" s="40" t="s">
        <v>82</v>
      </c>
      <c r="C39" s="12" t="s">
        <v>83</v>
      </c>
      <c r="D39" s="11"/>
      <c r="E39" s="1"/>
      <c r="F39" s="1"/>
      <c r="G39" s="1"/>
      <c r="H39" s="1"/>
      <c r="I39" s="1"/>
      <c r="J39" s="1"/>
      <c r="K39" s="1"/>
      <c r="L39" s="1">
        <f>SUM(E39*(J39+K39))</f>
        <v>0</v>
      </c>
    </row>
    <row r="40" spans="1:12" s="15" customFormat="1" ht="12.75">
      <c r="A40" s="3"/>
      <c r="B40" s="11"/>
      <c r="C40" s="12" t="s">
        <v>45</v>
      </c>
      <c r="D40" s="11"/>
      <c r="E40" s="1"/>
      <c r="F40" s="1"/>
      <c r="G40" s="1"/>
      <c r="H40" s="1"/>
      <c r="I40" s="1"/>
      <c r="J40" s="1"/>
      <c r="K40" s="1"/>
      <c r="L40" s="1"/>
    </row>
    <row r="41" spans="1:12" s="15" customFormat="1" ht="12.75">
      <c r="A41" s="3"/>
      <c r="B41" s="11"/>
      <c r="C41" s="12" t="s">
        <v>73</v>
      </c>
      <c r="D41" s="11"/>
      <c r="E41" s="1"/>
      <c r="F41" s="1"/>
      <c r="G41" s="1"/>
      <c r="H41" s="1"/>
      <c r="I41" s="1"/>
      <c r="J41" s="1"/>
      <c r="K41" s="1"/>
      <c r="L41" s="1"/>
    </row>
    <row r="42" spans="1:12" s="15" customFormat="1" ht="12.75">
      <c r="A42" s="3"/>
      <c r="B42" s="11"/>
      <c r="C42" s="12" t="s">
        <v>72</v>
      </c>
      <c r="D42" s="11" t="s">
        <v>29</v>
      </c>
      <c r="E42" s="1">
        <v>566.62</v>
      </c>
      <c r="F42" s="1"/>
      <c r="G42" s="1"/>
      <c r="H42" s="1"/>
      <c r="I42" s="1"/>
      <c r="J42" s="1">
        <v>3.63</v>
      </c>
      <c r="K42" s="42">
        <v>73</v>
      </c>
      <c r="L42" s="42">
        <f>SUM(E42*(J42+K42))</f>
        <v>43420.090599999996</v>
      </c>
    </row>
    <row r="43" spans="1:12" s="15" customFormat="1" ht="12.75">
      <c r="A43" s="3" t="s">
        <v>50</v>
      </c>
      <c r="B43" s="11">
        <v>160965</v>
      </c>
      <c r="C43" s="12" t="s">
        <v>57</v>
      </c>
      <c r="D43" s="11"/>
      <c r="E43" s="1"/>
      <c r="F43" s="1"/>
      <c r="G43" s="1"/>
      <c r="H43" s="1"/>
      <c r="I43" s="1"/>
      <c r="J43" s="1"/>
      <c r="K43" s="1"/>
      <c r="L43" s="1">
        <f>SUM(E43*(J43+K43))</f>
        <v>0</v>
      </c>
    </row>
    <row r="44" spans="1:12" s="15" customFormat="1" ht="12.75">
      <c r="A44" s="3"/>
      <c r="B44" s="11"/>
      <c r="C44" s="12" t="s">
        <v>74</v>
      </c>
      <c r="D44" s="11"/>
      <c r="E44" s="1"/>
      <c r="F44" s="1"/>
      <c r="G44" s="1"/>
      <c r="H44" s="1"/>
      <c r="I44" s="1"/>
      <c r="J44" s="1"/>
      <c r="K44" s="1"/>
      <c r="L44" s="1"/>
    </row>
    <row r="45" spans="1:12" s="15" customFormat="1" ht="12.75">
      <c r="A45" s="3"/>
      <c r="B45" s="11"/>
      <c r="C45" s="12" t="s">
        <v>75</v>
      </c>
      <c r="D45" s="11" t="s">
        <v>26</v>
      </c>
      <c r="E45" s="1">
        <v>28.5</v>
      </c>
      <c r="F45" s="1"/>
      <c r="G45" s="1"/>
      <c r="H45" s="1"/>
      <c r="I45" s="1"/>
      <c r="J45" s="1">
        <v>1.82</v>
      </c>
      <c r="K45" s="1">
        <v>17.81</v>
      </c>
      <c r="L45" s="1">
        <f>SUM(E45*(J45+K45))</f>
        <v>559.4549999999999</v>
      </c>
    </row>
    <row r="46" spans="1:12" s="15" customFormat="1" ht="12.75">
      <c r="A46" s="43" t="s">
        <v>10</v>
      </c>
      <c r="B46" s="44"/>
      <c r="C46" s="44"/>
      <c r="D46" s="44"/>
      <c r="E46" s="44"/>
      <c r="F46" s="44"/>
      <c r="G46" s="45"/>
      <c r="H46" s="29">
        <f>SUM(H36:H45)</f>
        <v>0</v>
      </c>
      <c r="I46" s="29">
        <f>SUM(I36:I45)</f>
        <v>0</v>
      </c>
      <c r="J46" s="32"/>
      <c r="K46" s="58">
        <f>SUM(L37:L45)</f>
        <v>47386.7206</v>
      </c>
      <c r="L46" s="47"/>
    </row>
    <row r="47" spans="1:12" s="15" customFormat="1" ht="12.75">
      <c r="A47" s="17">
        <v>5</v>
      </c>
      <c r="B47" s="39"/>
      <c r="C47" s="50" t="s">
        <v>43</v>
      </c>
      <c r="D47" s="51"/>
      <c r="E47" s="51"/>
      <c r="F47" s="51"/>
      <c r="G47" s="51"/>
      <c r="H47" s="51"/>
      <c r="I47" s="51"/>
      <c r="J47" s="51"/>
      <c r="K47" s="51"/>
      <c r="L47" s="52"/>
    </row>
    <row r="48" spans="1:12" s="15" customFormat="1" ht="12.75">
      <c r="A48" s="3" t="s">
        <v>46</v>
      </c>
      <c r="B48" s="11">
        <v>150103</v>
      </c>
      <c r="C48" s="12" t="s">
        <v>44</v>
      </c>
      <c r="D48" s="11"/>
      <c r="E48" s="1"/>
      <c r="F48" s="1"/>
      <c r="G48" s="1"/>
      <c r="H48" s="1"/>
      <c r="I48" s="1"/>
      <c r="J48" s="1"/>
      <c r="K48" s="1"/>
      <c r="L48" s="1">
        <f>SUM(E48*(J48+K48))</f>
        <v>0</v>
      </c>
    </row>
    <row r="49" spans="1:12" s="15" customFormat="1" ht="12.75">
      <c r="A49" s="3"/>
      <c r="B49" s="3"/>
      <c r="C49" s="12" t="s">
        <v>71</v>
      </c>
      <c r="D49" s="11" t="s">
        <v>42</v>
      </c>
      <c r="E49" s="1">
        <v>6861.57</v>
      </c>
      <c r="F49" s="1"/>
      <c r="G49" s="1"/>
      <c r="H49" s="1"/>
      <c r="I49" s="1"/>
      <c r="J49" s="1"/>
      <c r="K49" s="1">
        <v>10</v>
      </c>
      <c r="L49" s="1">
        <f>SUM(E49*(J49+K49))</f>
        <v>68615.7</v>
      </c>
    </row>
    <row r="50" spans="1:12" s="15" customFormat="1" ht="12.75">
      <c r="A50" s="43" t="s">
        <v>10</v>
      </c>
      <c r="B50" s="44"/>
      <c r="C50" s="44"/>
      <c r="D50" s="44"/>
      <c r="E50" s="44"/>
      <c r="F50" s="44"/>
      <c r="G50" s="45"/>
      <c r="H50" s="29">
        <f>SUM(H36:H49)</f>
        <v>0</v>
      </c>
      <c r="I50" s="29">
        <f>SUM(I36:I49)</f>
        <v>0</v>
      </c>
      <c r="J50" s="32"/>
      <c r="K50" s="58">
        <f>SUM(L48:L49)</f>
        <v>68615.7</v>
      </c>
      <c r="L50" s="47"/>
    </row>
    <row r="51" spans="1:12" s="13" customFormat="1" ht="12.75">
      <c r="A51" s="17">
        <v>6</v>
      </c>
      <c r="B51" s="39"/>
      <c r="C51" s="50" t="s">
        <v>54</v>
      </c>
      <c r="D51" s="51"/>
      <c r="E51" s="51"/>
      <c r="F51" s="51"/>
      <c r="G51" s="51"/>
      <c r="H51" s="51"/>
      <c r="I51" s="51"/>
      <c r="J51" s="51"/>
      <c r="K51" s="51"/>
      <c r="L51" s="52"/>
    </row>
    <row r="52" spans="1:12" s="13" customFormat="1" ht="12.75">
      <c r="A52" s="3" t="s">
        <v>51</v>
      </c>
      <c r="B52" s="11">
        <v>250101</v>
      </c>
      <c r="C52" s="12" t="s">
        <v>55</v>
      </c>
      <c r="D52" s="28" t="s">
        <v>56</v>
      </c>
      <c r="E52" s="1">
        <v>40.5</v>
      </c>
      <c r="F52" s="20">
        <v>34.46</v>
      </c>
      <c r="G52" s="20"/>
      <c r="H52" s="1">
        <f>E52*F52</f>
        <v>1395.63</v>
      </c>
      <c r="I52" s="16">
        <f>E52*G52</f>
        <v>0</v>
      </c>
      <c r="J52" s="16"/>
      <c r="K52" s="16">
        <v>58.5</v>
      </c>
      <c r="L52" s="1">
        <f>SUM(E52*(J52+K52))</f>
        <v>2369.25</v>
      </c>
    </row>
    <row r="53" spans="1:12" s="13" customFormat="1" ht="12.75">
      <c r="A53" s="43" t="s">
        <v>10</v>
      </c>
      <c r="B53" s="44"/>
      <c r="C53" s="44"/>
      <c r="D53" s="44"/>
      <c r="E53" s="44"/>
      <c r="F53" s="44"/>
      <c r="G53" s="45"/>
      <c r="H53" s="19">
        <f>SUM(H52:H52)</f>
        <v>1395.63</v>
      </c>
      <c r="I53" s="19">
        <f>SUM(I52:I52)</f>
        <v>0</v>
      </c>
      <c r="J53" s="34"/>
      <c r="K53" s="56">
        <f>SUM(L52:L52)</f>
        <v>2369.25</v>
      </c>
      <c r="L53" s="57"/>
    </row>
    <row r="54" spans="1:12" s="14" customFormat="1" ht="12.75">
      <c r="A54" s="17">
        <v>7</v>
      </c>
      <c r="B54" s="39"/>
      <c r="C54" s="50" t="s">
        <v>24</v>
      </c>
      <c r="D54" s="51"/>
      <c r="E54" s="51"/>
      <c r="F54" s="51"/>
      <c r="G54" s="51"/>
      <c r="H54" s="51"/>
      <c r="I54" s="51"/>
      <c r="J54" s="51"/>
      <c r="K54" s="51"/>
      <c r="L54" s="52"/>
    </row>
    <row r="55" spans="1:12" s="14" customFormat="1" ht="12.75">
      <c r="A55" s="3" t="s">
        <v>47</v>
      </c>
      <c r="B55" s="11">
        <v>270501</v>
      </c>
      <c r="C55" s="12" t="s">
        <v>53</v>
      </c>
      <c r="D55" s="28" t="s">
        <v>27</v>
      </c>
      <c r="E55" s="1">
        <v>566.62</v>
      </c>
      <c r="F55" s="20">
        <v>34.46</v>
      </c>
      <c r="G55" s="20"/>
      <c r="H55" s="1">
        <f>E55*F55</f>
        <v>19525.7252</v>
      </c>
      <c r="I55" s="16">
        <f>E55*G55</f>
        <v>0</v>
      </c>
      <c r="J55" s="16">
        <v>1.31</v>
      </c>
      <c r="K55" s="16">
        <v>0.53</v>
      </c>
      <c r="L55" s="1">
        <f>SUM(E55*(J55+K55))</f>
        <v>1042.5808</v>
      </c>
    </row>
    <row r="56" spans="1:12" s="14" customFormat="1" ht="12.75">
      <c r="A56" s="43" t="s">
        <v>10</v>
      </c>
      <c r="B56" s="44"/>
      <c r="C56" s="44"/>
      <c r="D56" s="44"/>
      <c r="E56" s="44"/>
      <c r="F56" s="44"/>
      <c r="G56" s="45"/>
      <c r="H56" s="19">
        <f>SUM(H55:H55)</f>
        <v>19525.7252</v>
      </c>
      <c r="I56" s="19">
        <f>SUM(I55:I55)</f>
        <v>0</v>
      </c>
      <c r="J56" s="34"/>
      <c r="K56" s="56">
        <f>SUM(L55:L55)</f>
        <v>1042.5808</v>
      </c>
      <c r="L56" s="57"/>
    </row>
    <row r="57" spans="1:12" s="14" customFormat="1" ht="12.75">
      <c r="A57" s="10"/>
      <c r="B57" s="10"/>
      <c r="C57" s="10"/>
      <c r="D57" s="10"/>
      <c r="E57" s="10"/>
      <c r="F57" s="10"/>
      <c r="G57" s="10"/>
      <c r="H57" s="18"/>
      <c r="I57" s="18"/>
      <c r="J57" s="18"/>
      <c r="K57" s="18"/>
      <c r="L57" s="18"/>
    </row>
    <row r="58" spans="1:13" ht="12.75">
      <c r="A58" s="48" t="s">
        <v>9</v>
      </c>
      <c r="B58" s="48"/>
      <c r="C58" s="48"/>
      <c r="D58" s="48"/>
      <c r="E58" s="48"/>
      <c r="F58" s="48"/>
      <c r="G58" s="49"/>
      <c r="H58" s="5" t="e">
        <f>SUM(H24,H35,#REF!,#REF!,#REF!,#REF!,#REF!,#REF!+#REF!,#REF!,#REF!,H56)</f>
        <v>#REF!</v>
      </c>
      <c r="I58" s="5" t="e">
        <f>SUM(I24,I35,#REF!,#REF!,#REF!,#REF!,#REF!,#REF!+#REF!,#REF!,#REF!,I56)</f>
        <v>#REF!</v>
      </c>
      <c r="J58" s="33"/>
      <c r="K58" s="70">
        <f>SUM(K24,K28,K35,K46,K50,K53,K56)</f>
        <v>127558.56659999999</v>
      </c>
      <c r="L58" s="47"/>
      <c r="M58" s="13"/>
    </row>
    <row r="59" spans="1:13" ht="12.75">
      <c r="A59" s="48" t="s">
        <v>58</v>
      </c>
      <c r="B59" s="48"/>
      <c r="C59" s="48"/>
      <c r="D59" s="48"/>
      <c r="E59" s="48"/>
      <c r="F59" s="48"/>
      <c r="G59" s="49"/>
      <c r="H59" s="5" t="e">
        <f>SUM(H25,#REF!,#REF!,#REF!,#REF!,#REF!,#REF!,#REF!+#REF!,#REF!,#REF!,H57)</f>
        <v>#REF!</v>
      </c>
      <c r="I59" s="5" t="e">
        <f>SUM(I25,#REF!,#REF!,#REF!,#REF!,#REF!,#REF!,#REF!+#REF!,#REF!,#REF!,I57)</f>
        <v>#REF!</v>
      </c>
      <c r="J59" s="37">
        <v>0.2</v>
      </c>
      <c r="K59" s="70">
        <f>SUM(K58*0.2)</f>
        <v>25511.71332</v>
      </c>
      <c r="L59" s="47"/>
      <c r="M59" s="13"/>
    </row>
    <row r="60" spans="1:13" ht="12.75">
      <c r="A60" s="48" t="s">
        <v>59</v>
      </c>
      <c r="B60" s="48"/>
      <c r="C60" s="48"/>
      <c r="D60" s="48"/>
      <c r="E60" s="48"/>
      <c r="F60" s="48"/>
      <c r="G60" s="49"/>
      <c r="H60" s="5" t="e">
        <f>SUM(#REF!,#REF!,#REF!,#REF!,#REF!,#REF!,#REF!,#REF!+#REF!,#REF!,#REF!,H58)</f>
        <v>#REF!</v>
      </c>
      <c r="I60" s="5" t="e">
        <f>SUM(#REF!,#REF!,#REF!,#REF!,#REF!,#REF!,#REF!,#REF!+#REF!,#REF!,#REF!,I58)</f>
        <v>#REF!</v>
      </c>
      <c r="J60" s="33"/>
      <c r="K60" s="70">
        <f>SUM(K59,K58)</f>
        <v>153070.27992</v>
      </c>
      <c r="L60" s="47"/>
      <c r="M60" s="13"/>
    </row>
    <row r="61" spans="1:13" ht="12.75">
      <c r="A61" s="48"/>
      <c r="B61" s="48"/>
      <c r="C61" s="48"/>
      <c r="D61" s="48"/>
      <c r="E61" s="48"/>
      <c r="F61" s="48"/>
      <c r="G61" s="48"/>
      <c r="H61" s="30"/>
      <c r="I61" s="30"/>
      <c r="J61" s="30"/>
      <c r="K61" s="30"/>
      <c r="L61" s="30"/>
      <c r="M61" s="13"/>
    </row>
    <row r="62" spans="1:13" ht="12.75">
      <c r="A62" s="59"/>
      <c r="B62" s="59"/>
      <c r="C62" s="59"/>
      <c r="D62" s="59"/>
      <c r="E62" s="59"/>
      <c r="F62" s="59"/>
      <c r="G62" s="59"/>
      <c r="H62" s="31"/>
      <c r="I62" s="31"/>
      <c r="J62" s="31"/>
      <c r="K62" s="31"/>
      <c r="L62" s="31"/>
      <c r="M62" s="13"/>
    </row>
    <row r="63" spans="1:13" ht="12.75">
      <c r="A63" s="27"/>
      <c r="B63" s="27"/>
      <c r="C63" s="64" t="s">
        <v>61</v>
      </c>
      <c r="D63" s="64"/>
      <c r="E63" s="64"/>
      <c r="F63" s="64"/>
      <c r="G63" s="64"/>
      <c r="H63" s="64"/>
      <c r="I63" s="64"/>
      <c r="J63" s="64"/>
      <c r="K63" s="64"/>
      <c r="L63" s="64"/>
      <c r="M63" s="64"/>
    </row>
    <row r="64" spans="1:13" ht="12.75">
      <c r="A64" s="27"/>
      <c r="B64" s="27"/>
      <c r="C64" s="65" t="s">
        <v>60</v>
      </c>
      <c r="D64" s="65"/>
      <c r="E64" s="65"/>
      <c r="F64" s="65"/>
      <c r="G64" s="65"/>
      <c r="H64" s="65"/>
      <c r="I64" s="65"/>
      <c r="J64" s="65"/>
      <c r="K64" s="65"/>
      <c r="L64" s="65"/>
      <c r="M64" s="65"/>
    </row>
    <row r="65" spans="1:13" ht="12.75">
      <c r="A65" s="10"/>
      <c r="B65" s="10"/>
      <c r="C65" s="63"/>
      <c r="D65" s="63"/>
      <c r="E65" s="63"/>
      <c r="F65" s="63"/>
      <c r="G65" s="63"/>
      <c r="H65" s="63"/>
      <c r="I65" s="63"/>
      <c r="J65" s="63"/>
      <c r="K65" s="63"/>
      <c r="L65" s="63"/>
      <c r="M65" s="63"/>
    </row>
    <row r="66" spans="1:13" ht="12.75">
      <c r="A66" s="62" t="s">
        <v>62</v>
      </c>
      <c r="B66" s="62"/>
      <c r="C66" s="62"/>
      <c r="D66" s="62"/>
      <c r="E66" s="62"/>
      <c r="F66" s="62"/>
      <c r="G66" s="62"/>
      <c r="H66" s="62"/>
      <c r="I66" s="62"/>
      <c r="J66" s="62"/>
      <c r="K66" s="62"/>
      <c r="L66" s="62"/>
      <c r="M66" s="9"/>
    </row>
    <row r="67" spans="1:13" ht="12.75">
      <c r="A67" s="61" t="s">
        <v>63</v>
      </c>
      <c r="B67" s="61"/>
      <c r="C67" s="61"/>
      <c r="D67" s="61"/>
      <c r="E67" s="61"/>
      <c r="F67" s="61"/>
      <c r="G67" s="61"/>
      <c r="H67" s="61"/>
      <c r="I67" s="61"/>
      <c r="J67" s="61"/>
      <c r="K67" s="61"/>
      <c r="L67" s="61"/>
      <c r="M67" s="41"/>
    </row>
    <row r="68" spans="1:13" ht="12.75">
      <c r="A68" s="60"/>
      <c r="B68" s="60"/>
      <c r="C68" s="60"/>
      <c r="D68" s="60"/>
      <c r="E68" s="60"/>
      <c r="F68" s="60"/>
      <c r="G68" s="60"/>
      <c r="H68" s="60"/>
      <c r="I68" s="60"/>
      <c r="J68" s="60"/>
      <c r="K68" s="60"/>
      <c r="L68" s="60"/>
      <c r="M68" s="41"/>
    </row>
  </sheetData>
  <sheetProtection/>
  <mergeCells count="41">
    <mergeCell ref="K59:L59"/>
    <mergeCell ref="A60:G60"/>
    <mergeCell ref="K60:L60"/>
    <mergeCell ref="C17:L17"/>
    <mergeCell ref="A24:G24"/>
    <mergeCell ref="K35:L35"/>
    <mergeCell ref="K24:L24"/>
    <mergeCell ref="C25:L25"/>
    <mergeCell ref="K58:L58"/>
    <mergeCell ref="E3:F3"/>
    <mergeCell ref="C13:L13"/>
    <mergeCell ref="C14:L14"/>
    <mergeCell ref="A6:L6"/>
    <mergeCell ref="A7:L7"/>
    <mergeCell ref="A8:L8"/>
    <mergeCell ref="A68:L68"/>
    <mergeCell ref="A67:L67"/>
    <mergeCell ref="A66:L66"/>
    <mergeCell ref="C65:M65"/>
    <mergeCell ref="C63:M63"/>
    <mergeCell ref="C64:M64"/>
    <mergeCell ref="A62:G62"/>
    <mergeCell ref="A35:G35"/>
    <mergeCell ref="C36:L36"/>
    <mergeCell ref="A46:G46"/>
    <mergeCell ref="K46:L46"/>
    <mergeCell ref="C51:L51"/>
    <mergeCell ref="A53:G53"/>
    <mergeCell ref="K53:L53"/>
    <mergeCell ref="A56:G56"/>
    <mergeCell ref="A59:G59"/>
    <mergeCell ref="A28:G28"/>
    <mergeCell ref="K28:L28"/>
    <mergeCell ref="A61:G61"/>
    <mergeCell ref="A58:G58"/>
    <mergeCell ref="C54:L54"/>
    <mergeCell ref="C29:L29"/>
    <mergeCell ref="K56:L56"/>
    <mergeCell ref="C47:L47"/>
    <mergeCell ref="A50:G50"/>
    <mergeCell ref="K50:L50"/>
  </mergeCells>
  <printOptions/>
  <pageMargins left="0.7874015748031497" right="0.2362204724409449" top="0.7480314960629921" bottom="0.7480314960629921" header="0.31496062992125984" footer="0.31496062992125984"/>
  <pageSetup horizontalDpi="600" verticalDpi="600" orientation="portrait" scale="80" r:id="rId2"/>
  <headerFooter alignWithMargins="0">
    <oddFooter>&amp;L&amp;F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Prefeitura de Morrinhos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Asplan</dc:creator>
  <cp:keywords/>
  <dc:description/>
  <cp:lastModifiedBy>Prefeitura Morrinhos</cp:lastModifiedBy>
  <cp:lastPrinted>2020-03-23T14:03:34Z</cp:lastPrinted>
  <dcterms:created xsi:type="dcterms:W3CDTF">2002-03-20T16:21:38Z</dcterms:created>
  <dcterms:modified xsi:type="dcterms:W3CDTF">2020-03-25T12:16:46Z</dcterms:modified>
  <cp:category/>
  <cp:version/>
  <cp:contentType/>
  <cp:contentStatus/>
</cp:coreProperties>
</file>